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305"/>
  </bookViews>
  <sheets>
    <sheet name="Sheet1" sheetId="1" r:id="rId1"/>
    <sheet name="Sheet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2" i="1"/>
  <c r="K52"/>
  <c r="L52"/>
  <c r="M52"/>
  <c r="J52"/>
  <c r="H52"/>
  <c r="F52"/>
  <c r="G52"/>
  <c r="E52"/>
  <c r="P42"/>
  <c r="K42"/>
  <c r="L42"/>
  <c r="M42"/>
  <c r="J42"/>
  <c r="H42"/>
  <c r="G42"/>
  <c r="F42"/>
  <c r="E42"/>
  <c r="J32"/>
  <c r="H32"/>
  <c r="G32"/>
  <c r="F32"/>
  <c r="E32"/>
  <c r="M12"/>
  <c r="L12"/>
  <c r="K12"/>
  <c r="D52"/>
  <c r="C52"/>
  <c r="D42"/>
  <c r="C42"/>
  <c r="D32"/>
  <c r="C32"/>
  <c r="D22"/>
  <c r="C22"/>
  <c r="D12"/>
  <c r="C12"/>
  <c r="P32"/>
  <c r="M32"/>
  <c r="L32"/>
  <c r="K32"/>
  <c r="P22"/>
  <c r="M22"/>
  <c r="L22"/>
  <c r="K22"/>
  <c r="J22"/>
  <c r="H22"/>
  <c r="G22"/>
  <c r="F22"/>
  <c r="E22"/>
  <c r="J12"/>
  <c r="H12"/>
  <c r="G12"/>
  <c r="F12"/>
  <c r="E12"/>
  <c r="H11" l="1"/>
  <c r="G11"/>
  <c r="F11"/>
  <c r="E11"/>
  <c r="H10"/>
  <c r="G10"/>
  <c r="F10"/>
  <c r="E10"/>
  <c r="H9"/>
  <c r="G9"/>
  <c r="F9"/>
  <c r="E9"/>
  <c r="H8"/>
  <c r="G8"/>
  <c r="F8"/>
  <c r="E8"/>
  <c r="H7"/>
  <c r="G7"/>
  <c r="F7"/>
  <c r="E7"/>
  <c r="H6"/>
  <c r="G6"/>
  <c r="F6"/>
  <c r="E6"/>
  <c r="I8" l="1"/>
  <c r="J8" s="1"/>
  <c r="I9"/>
  <c r="J9" s="1"/>
  <c r="I10"/>
  <c r="J10" s="1"/>
  <c r="I6"/>
  <c r="J6" s="1"/>
  <c r="I7"/>
  <c r="J7" s="1"/>
  <c r="I11"/>
  <c r="J11" s="1"/>
  <c r="H16"/>
  <c r="E47"/>
  <c r="E57"/>
  <c r="F57"/>
  <c r="G57"/>
  <c r="H57"/>
  <c r="E58"/>
  <c r="F58"/>
  <c r="G58"/>
  <c r="H58"/>
  <c r="E59"/>
  <c r="F59"/>
  <c r="G59"/>
  <c r="H59"/>
  <c r="E60"/>
  <c r="F60"/>
  <c r="G60"/>
  <c r="H60"/>
  <c r="E61"/>
  <c r="F61"/>
  <c r="G61"/>
  <c r="H61"/>
  <c r="E62"/>
  <c r="F62"/>
  <c r="G62"/>
  <c r="H62"/>
  <c r="E63"/>
  <c r="F63"/>
  <c r="G63"/>
  <c r="H63"/>
  <c r="H56"/>
  <c r="G56"/>
  <c r="F56"/>
  <c r="E56"/>
  <c r="E48"/>
  <c r="F47"/>
  <c r="G47"/>
  <c r="H47"/>
  <c r="F48"/>
  <c r="G48"/>
  <c r="H48"/>
  <c r="E49"/>
  <c r="F49"/>
  <c r="G49"/>
  <c r="H49"/>
  <c r="E50"/>
  <c r="F50"/>
  <c r="G50"/>
  <c r="H50"/>
  <c r="E51"/>
  <c r="F51"/>
  <c r="G51"/>
  <c r="H51"/>
  <c r="E37"/>
  <c r="F37"/>
  <c r="G37"/>
  <c r="H37"/>
  <c r="E38"/>
  <c r="F38"/>
  <c r="G38"/>
  <c r="H38"/>
  <c r="E39"/>
  <c r="F39"/>
  <c r="G39"/>
  <c r="H39"/>
  <c r="E40"/>
  <c r="F40"/>
  <c r="G40"/>
  <c r="H40"/>
  <c r="E41"/>
  <c r="F41"/>
  <c r="G41"/>
  <c r="H41"/>
  <c r="H36"/>
  <c r="G36"/>
  <c r="F36"/>
  <c r="E36"/>
  <c r="E27"/>
  <c r="F27"/>
  <c r="G27"/>
  <c r="H27"/>
  <c r="E28"/>
  <c r="F28"/>
  <c r="G28"/>
  <c r="H28"/>
  <c r="E29"/>
  <c r="F29"/>
  <c r="G29"/>
  <c r="H29"/>
  <c r="E30"/>
  <c r="F30"/>
  <c r="G30"/>
  <c r="H30"/>
  <c r="E31"/>
  <c r="F31"/>
  <c r="G31"/>
  <c r="H31"/>
  <c r="H26"/>
  <c r="G26"/>
  <c r="F26"/>
  <c r="E26"/>
  <c r="H17"/>
  <c r="H18"/>
  <c r="H19"/>
  <c r="H20"/>
  <c r="H21"/>
  <c r="G17"/>
  <c r="G18"/>
  <c r="G19"/>
  <c r="G20"/>
  <c r="G21"/>
  <c r="F17"/>
  <c r="F18"/>
  <c r="F19"/>
  <c r="F20"/>
  <c r="F21"/>
  <c r="G16"/>
  <c r="F16"/>
  <c r="E17"/>
  <c r="E18"/>
  <c r="E19"/>
  <c r="E20"/>
  <c r="E21"/>
  <c r="E16"/>
  <c r="I19" l="1"/>
  <c r="J19" s="1"/>
  <c r="I20"/>
  <c r="J20" s="1"/>
  <c r="I18"/>
  <c r="J18" s="1"/>
  <c r="I21"/>
  <c r="J21" s="1"/>
  <c r="I29"/>
  <c r="J29" s="1"/>
  <c r="I36"/>
  <c r="J36" s="1"/>
  <c r="I37"/>
  <c r="J37" s="1"/>
  <c r="I63"/>
  <c r="J63" s="1"/>
  <c r="I61"/>
  <c r="J61" s="1"/>
  <c r="I59"/>
  <c r="J59" s="1"/>
  <c r="I57"/>
  <c r="J57" s="1"/>
  <c r="I17"/>
  <c r="J17" s="1"/>
  <c r="I31"/>
  <c r="J31" s="1"/>
  <c r="I27"/>
  <c r="J27" s="1"/>
  <c r="I40"/>
  <c r="J40" s="1"/>
  <c r="I38"/>
  <c r="J38" s="1"/>
  <c r="I51"/>
  <c r="J51" s="1"/>
  <c r="I50"/>
  <c r="J50" s="1"/>
  <c r="I49"/>
  <c r="J49" s="1"/>
  <c r="I48"/>
  <c r="J48" s="1"/>
  <c r="I62"/>
  <c r="J62" s="1"/>
  <c r="I30"/>
  <c r="J30" s="1"/>
  <c r="I28"/>
  <c r="J28" s="1"/>
  <c r="I41"/>
  <c r="J41" s="1"/>
  <c r="I39"/>
  <c r="J39" s="1"/>
  <c r="I60"/>
  <c r="J60" s="1"/>
  <c r="I58"/>
  <c r="J58" s="1"/>
  <c r="I16"/>
  <c r="J16" s="1"/>
  <c r="I26"/>
  <c r="J26" s="1"/>
  <c r="I56"/>
  <c r="J56" s="1"/>
  <c r="I47"/>
  <c r="J47" s="1"/>
  <c r="K17" l="1"/>
</calcChain>
</file>

<file path=xl/sharedStrings.xml><?xml version="1.0" encoding="utf-8"?>
<sst xmlns="http://schemas.openxmlformats.org/spreadsheetml/2006/main" count="168" uniqueCount="42">
  <si>
    <t>2.1.1 Enrolment Percentage</t>
  </si>
  <si>
    <t xml:space="preserve">2.1.2  Percentage of seats filled against seats reserved for various categories (SC, ST, OBC, Divyangjan, etc. as per applicable reservation policy) during the last five years
( exclusive of supernumerary seats) 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</si>
  <si>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</si>
  <si>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</si>
  <si>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</si>
  <si>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</si>
  <si>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</si>
  <si>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</si>
  <si>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</si>
  <si>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</si>
  <si>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</si>
  <si>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Divyangjan</t>
  </si>
  <si>
    <t>Gen</t>
  </si>
  <si>
    <t>Others</t>
  </si>
  <si>
    <t>2019-2020</t>
  </si>
  <si>
    <t>2020-2021</t>
  </si>
  <si>
    <t>2021-2022</t>
  </si>
  <si>
    <t>2022-2023</t>
  </si>
  <si>
    <t xml:space="preserve">Year - 2023 -24 </t>
  </si>
  <si>
    <t> B.SC.</t>
  </si>
  <si>
    <r>
      <t>A-</t>
    </r>
    <r>
      <rPr>
        <sz val="7"/>
        <color rgb="FF000000"/>
        <rFont val="Times New Roman"/>
        <family val="1"/>
      </rPr>
      <t xml:space="preserve">      </t>
    </r>
    <r>
      <rPr>
        <sz val="10"/>
        <color rgb="FF000000"/>
        <rFont val="Calibri"/>
        <family val="2"/>
        <scheme val="minor"/>
      </rPr>
      <t>Group</t>
    </r>
  </si>
  <si>
    <r>
      <t>B-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Calibri"/>
        <family val="2"/>
        <scheme val="minor"/>
      </rPr>
      <t>Group</t>
    </r>
  </si>
  <si>
    <t>Microbiology</t>
  </si>
  <si>
    <t>M.SC.</t>
  </si>
  <si>
    <t>Physics</t>
  </si>
  <si>
    <t>Chemistry</t>
  </si>
  <si>
    <t>Botany</t>
  </si>
  <si>
    <t>SC (7%)</t>
  </si>
  <si>
    <t> 81</t>
  </si>
  <si>
    <t> 28</t>
  </si>
  <si>
    <t>ST (15%)</t>
  </si>
  <si>
    <t>OBC (27%)</t>
  </si>
  <si>
    <t>Divyangjan (3%)</t>
  </si>
  <si>
    <t>Others (EWS 10% of General )</t>
  </si>
  <si>
    <t>Chemistry (Major)</t>
  </si>
  <si>
    <t>Botany (Major)</t>
  </si>
  <si>
    <t>Maths (Major)</t>
  </si>
  <si>
    <t>Physics (Major)</t>
  </si>
  <si>
    <t>Microbiolgy</t>
  </si>
  <si>
    <t>2018-2019</t>
  </si>
  <si>
    <r>
      <t>A-</t>
    </r>
    <r>
      <rPr>
        <sz val="7"/>
        <color rgb="FF000000"/>
        <rFont val="Times New Roman"/>
        <family val="1"/>
      </rPr>
      <t xml:space="preserve">      </t>
    </r>
    <r>
      <rPr>
        <sz val="10"/>
        <color rgb="FF000000"/>
        <rFont val="Calibri"/>
        <family val="2"/>
        <scheme val="minor"/>
      </rPr>
      <t>Group (GIA+SFI)</t>
    </r>
  </si>
  <si>
    <r>
      <t>B-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Calibri"/>
        <family val="2"/>
        <scheme val="minor"/>
      </rPr>
      <t>Group (GIA+SFI)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</si>
</sst>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7"/>
      <color rgb="FF000000"/>
      <name val="Times New Roman"/>
      <family val="1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46">
    <xf numFmtId="0" fontId="0" fillId="0" borderId="0" xfId="0"/>
    <xf numFmtId="0" fontId="0" fillId="0" borderId="2" xfId="0" applyBorder="1" applyAlignment="1">
      <alignment vertical="top"/>
    </xf>
    <xf numFmtId="0" fontId="0" fillId="0" borderId="2" xfId="0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/>
    <xf numFmtId="0" fontId="1" fillId="0" borderId="1" xfId="1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horizontal="left" vertical="top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0" fillId="2" borderId="0" xfId="0" applyFill="1"/>
    <xf numFmtId="0" fontId="3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top"/>
    </xf>
    <xf numFmtId="0" fontId="5" fillId="0" borderId="9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0" fillId="0" borderId="9" xfId="0" applyBorder="1" applyAlignment="1">
      <alignment vertical="top"/>
    </xf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horizontal="left" vertical="center" indent="2"/>
    </xf>
    <xf numFmtId="0" fontId="5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2" xfId="0" applyBorder="1" applyAlignment="1">
      <alignment horizontal="left" vertical="top" wrapText="1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" fontId="0" fillId="0" borderId="2" xfId="0" applyNumberFormat="1" applyBorder="1" applyAlignment="1">
      <alignment horizontal="left" vertical="top" wrapText="1"/>
    </xf>
  </cellXfs>
  <cellStyles count="2">
    <cellStyle name="Linked Cell" xfId="1" builtinId="2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5"/>
  <sheetViews>
    <sheetView tabSelected="1" topLeftCell="B37" zoomScale="110" zoomScaleNormal="110" workbookViewId="0">
      <selection activeCell="Q53" sqref="Q53"/>
    </sheetView>
  </sheetViews>
  <sheetFormatPr defaultColWidth="30.140625" defaultRowHeight="15"/>
  <cols>
    <col min="1" max="1" width="17" customWidth="1"/>
    <col min="2" max="2" width="18.85546875" customWidth="1"/>
    <col min="3" max="3" width="14.5703125" customWidth="1"/>
    <col min="4" max="4" width="12.5703125" customWidth="1"/>
    <col min="5" max="5" width="16.140625" customWidth="1"/>
    <col min="6" max="6" width="9.42578125" customWidth="1"/>
    <col min="7" max="7" width="13.85546875" customWidth="1"/>
    <col min="8" max="8" width="13.140625" customWidth="1"/>
    <col min="9" max="9" width="9.5703125" customWidth="1"/>
    <col min="10" max="10" width="12.85546875" customWidth="1"/>
    <col min="11" max="11" width="6.42578125" customWidth="1"/>
    <col min="12" max="12" width="5.5703125" customWidth="1"/>
    <col min="13" max="13" width="5.42578125" customWidth="1"/>
    <col min="14" max="14" width="11" customWidth="1"/>
    <col min="15" max="15" width="6.140625" customWidth="1"/>
    <col min="16" max="16" width="8.85546875" customWidth="1"/>
    <col min="17" max="19" width="7.85546875" customWidth="1"/>
    <col min="20" max="25" width="5.28515625" customWidth="1"/>
  </cols>
  <sheetData>
    <row r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33" customHeight="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20" s="27" customFormat="1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0" ht="45" customHeight="1">
      <c r="A4" s="41" t="s">
        <v>2</v>
      </c>
      <c r="B4" s="41" t="s">
        <v>3</v>
      </c>
      <c r="C4" s="42" t="s">
        <v>4</v>
      </c>
      <c r="D4" s="42" t="s">
        <v>5</v>
      </c>
      <c r="E4" s="42" t="s">
        <v>6</v>
      </c>
      <c r="F4" s="42"/>
      <c r="G4" s="42"/>
      <c r="H4" s="42"/>
      <c r="I4" s="42"/>
      <c r="J4" s="42"/>
      <c r="K4" s="42" t="s">
        <v>7</v>
      </c>
      <c r="L4" s="42"/>
      <c r="M4" s="42"/>
      <c r="N4" s="42"/>
      <c r="O4" s="42"/>
      <c r="P4" s="42"/>
    </row>
    <row r="5" spans="1:20" ht="45">
      <c r="A5" s="41"/>
      <c r="B5" s="41"/>
      <c r="C5" s="42"/>
      <c r="D5" s="42"/>
      <c r="E5" s="16" t="s">
        <v>27</v>
      </c>
      <c r="F5" s="16" t="s">
        <v>30</v>
      </c>
      <c r="G5" s="16" t="s">
        <v>31</v>
      </c>
      <c r="H5" s="20" t="s">
        <v>32</v>
      </c>
      <c r="I5" s="20" t="s">
        <v>12</v>
      </c>
      <c r="J5" s="20" t="s">
        <v>33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</row>
    <row r="6" spans="1:20">
      <c r="A6" s="13" t="s">
        <v>19</v>
      </c>
      <c r="B6" s="13" t="s">
        <v>40</v>
      </c>
      <c r="C6" s="13">
        <v>270</v>
      </c>
      <c r="D6" s="13">
        <v>144</v>
      </c>
      <c r="E6" s="22">
        <f>((C6/100)*7)</f>
        <v>18.900000000000002</v>
      </c>
      <c r="F6" s="22">
        <f>((C6/100)*15)</f>
        <v>40.5</v>
      </c>
      <c r="G6" s="22">
        <f>((C6/100)*27)</f>
        <v>72.900000000000006</v>
      </c>
      <c r="H6" s="22">
        <f>((C6/100)*3)</f>
        <v>8.1000000000000014</v>
      </c>
      <c r="I6" s="23">
        <f>(C6-SUM(E6:H6))</f>
        <v>129.6</v>
      </c>
      <c r="J6" s="24">
        <f>((I6/100)*10)</f>
        <v>12.96</v>
      </c>
      <c r="K6" s="24">
        <v>18</v>
      </c>
      <c r="L6" s="24">
        <v>9</v>
      </c>
      <c r="M6" s="24">
        <v>85</v>
      </c>
      <c r="N6" s="24">
        <v>0</v>
      </c>
      <c r="O6" s="24">
        <v>32</v>
      </c>
      <c r="P6" s="15">
        <v>0</v>
      </c>
      <c r="T6" s="7"/>
    </row>
    <row r="7" spans="1:20">
      <c r="A7" s="17"/>
      <c r="B7" s="13" t="s">
        <v>41</v>
      </c>
      <c r="C7" s="13">
        <v>270</v>
      </c>
      <c r="D7" s="13">
        <v>262</v>
      </c>
      <c r="E7" s="22">
        <f t="shared" ref="E7:E11" si="0">((C7/100)*7)</f>
        <v>18.900000000000002</v>
      </c>
      <c r="F7" s="22">
        <f t="shared" ref="F7:F11" si="1">((C7/100)*15)</f>
        <v>40.5</v>
      </c>
      <c r="G7" s="22">
        <f t="shared" ref="G7:G11" si="2">((C7/100)*27)</f>
        <v>72.900000000000006</v>
      </c>
      <c r="H7" s="22">
        <f t="shared" ref="H7:H11" si="3">((C7/100)*3)</f>
        <v>8.1000000000000014</v>
      </c>
      <c r="I7" s="23">
        <f t="shared" ref="I7:I11" si="4">(C7-SUM(E7:H7))</f>
        <v>129.6</v>
      </c>
      <c r="J7" s="24">
        <f t="shared" ref="J7:J11" si="5">((I7/100)*10)</f>
        <v>12.96</v>
      </c>
      <c r="K7" s="24">
        <v>32</v>
      </c>
      <c r="L7" s="24">
        <v>34</v>
      </c>
      <c r="M7" s="24">
        <v>138</v>
      </c>
      <c r="N7" s="24">
        <v>0</v>
      </c>
      <c r="O7" s="24">
        <v>58</v>
      </c>
      <c r="P7" s="15">
        <v>0</v>
      </c>
      <c r="T7" s="7"/>
    </row>
    <row r="8" spans="1:20">
      <c r="A8" s="17"/>
      <c r="B8" s="13" t="s">
        <v>22</v>
      </c>
      <c r="C8" s="18">
        <v>90</v>
      </c>
      <c r="D8" s="13">
        <v>69</v>
      </c>
      <c r="E8" s="22">
        <f t="shared" si="0"/>
        <v>6.3</v>
      </c>
      <c r="F8" s="22">
        <f t="shared" si="1"/>
        <v>13.5</v>
      </c>
      <c r="G8" s="22">
        <f t="shared" si="2"/>
        <v>24.3</v>
      </c>
      <c r="H8" s="22">
        <f t="shared" si="3"/>
        <v>2.7</v>
      </c>
      <c r="I8" s="23">
        <f t="shared" si="4"/>
        <v>43.199999999999996</v>
      </c>
      <c r="J8" s="24">
        <f t="shared" si="5"/>
        <v>4.3199999999999994</v>
      </c>
      <c r="K8" s="24">
        <v>12</v>
      </c>
      <c r="L8" s="24">
        <v>8</v>
      </c>
      <c r="M8" s="24">
        <v>19</v>
      </c>
      <c r="N8" s="24">
        <v>0</v>
      </c>
      <c r="O8" s="24">
        <v>30</v>
      </c>
      <c r="P8" s="15">
        <v>0</v>
      </c>
      <c r="T8" s="7"/>
    </row>
    <row r="9" spans="1:20">
      <c r="A9" s="13" t="s">
        <v>23</v>
      </c>
      <c r="B9" s="13" t="s">
        <v>24</v>
      </c>
      <c r="C9" s="13">
        <v>25</v>
      </c>
      <c r="D9" s="13">
        <v>24</v>
      </c>
      <c r="E9" s="22">
        <f t="shared" si="0"/>
        <v>1.75</v>
      </c>
      <c r="F9" s="22">
        <f t="shared" si="1"/>
        <v>3.75</v>
      </c>
      <c r="G9" s="22">
        <f t="shared" si="2"/>
        <v>6.75</v>
      </c>
      <c r="H9" s="22">
        <f t="shared" si="3"/>
        <v>0.75</v>
      </c>
      <c r="I9" s="25">
        <f t="shared" si="4"/>
        <v>12</v>
      </c>
      <c r="J9" s="24">
        <f t="shared" si="5"/>
        <v>1.2</v>
      </c>
      <c r="K9" s="24">
        <v>2</v>
      </c>
      <c r="L9" s="24">
        <v>0</v>
      </c>
      <c r="M9" s="24">
        <v>14</v>
      </c>
      <c r="N9" s="24">
        <v>0</v>
      </c>
      <c r="O9" s="24">
        <v>8</v>
      </c>
      <c r="P9" s="15">
        <v>0</v>
      </c>
      <c r="T9" s="7"/>
    </row>
    <row r="10" spans="1:20">
      <c r="A10" s="17"/>
      <c r="B10" s="13" t="s">
        <v>25</v>
      </c>
      <c r="C10" s="13">
        <v>40</v>
      </c>
      <c r="D10" s="13">
        <v>39</v>
      </c>
      <c r="E10" s="22">
        <f t="shared" si="0"/>
        <v>2.8000000000000003</v>
      </c>
      <c r="F10" s="22">
        <f t="shared" si="1"/>
        <v>6</v>
      </c>
      <c r="G10" s="22">
        <f t="shared" si="2"/>
        <v>10.8</v>
      </c>
      <c r="H10" s="22">
        <f t="shared" si="3"/>
        <v>1.2000000000000002</v>
      </c>
      <c r="I10" s="25">
        <f t="shared" si="4"/>
        <v>19.2</v>
      </c>
      <c r="J10" s="24">
        <f t="shared" si="5"/>
        <v>1.92</v>
      </c>
      <c r="K10" s="24">
        <v>3</v>
      </c>
      <c r="L10" s="24">
        <v>1</v>
      </c>
      <c r="M10" s="24">
        <v>13</v>
      </c>
      <c r="N10" s="24">
        <v>0</v>
      </c>
      <c r="O10" s="24">
        <v>22</v>
      </c>
      <c r="P10" s="15">
        <v>0</v>
      </c>
      <c r="T10" s="7"/>
    </row>
    <row r="11" spans="1:20">
      <c r="A11" s="17"/>
      <c r="B11" s="13" t="s">
        <v>26</v>
      </c>
      <c r="C11" s="13">
        <v>30</v>
      </c>
      <c r="D11" s="13">
        <v>30</v>
      </c>
      <c r="E11" s="22">
        <f t="shared" si="0"/>
        <v>2.1</v>
      </c>
      <c r="F11" s="22">
        <f t="shared" si="1"/>
        <v>4.5</v>
      </c>
      <c r="G11" s="22">
        <f t="shared" si="2"/>
        <v>8.1</v>
      </c>
      <c r="H11" s="22">
        <f t="shared" si="3"/>
        <v>0.89999999999999991</v>
      </c>
      <c r="I11" s="25">
        <f t="shared" si="4"/>
        <v>14.4</v>
      </c>
      <c r="J11" s="24">
        <f t="shared" si="5"/>
        <v>1.4400000000000002</v>
      </c>
      <c r="K11" s="24">
        <v>2</v>
      </c>
      <c r="L11" s="24">
        <v>8</v>
      </c>
      <c r="M11" s="24">
        <v>11</v>
      </c>
      <c r="N11" s="24">
        <v>0</v>
      </c>
      <c r="O11" s="24">
        <v>9</v>
      </c>
      <c r="P11" s="15">
        <v>0</v>
      </c>
      <c r="T11" s="7"/>
    </row>
    <row r="12" spans="1:20" ht="33" customHeight="1">
      <c r="A12" s="21"/>
      <c r="B12" s="21"/>
      <c r="C12" s="21">
        <f>SUM(C6:C11)</f>
        <v>725</v>
      </c>
      <c r="D12" s="21">
        <f>SUM(D6:D11)</f>
        <v>568</v>
      </c>
      <c r="E12" s="45">
        <f>SUM(E6:E11)</f>
        <v>50.75</v>
      </c>
      <c r="F12" s="45">
        <f>SUM(F6:F11)</f>
        <v>108.75</v>
      </c>
      <c r="G12" s="45">
        <f>SUM(G6:G11)</f>
        <v>195.75000000000003</v>
      </c>
      <c r="H12" s="45">
        <f>SUM(H6:H11)</f>
        <v>21.75</v>
      </c>
      <c r="I12" s="21"/>
      <c r="J12" s="45">
        <f>SUM(J6:J11)</f>
        <v>34.799999999999997</v>
      </c>
      <c r="K12" s="45">
        <f>SUM(K6:K11)</f>
        <v>69</v>
      </c>
      <c r="L12" s="45">
        <f>SUM(L6:L11)</f>
        <v>60</v>
      </c>
      <c r="M12" s="45">
        <f>SUM(M6:M11)</f>
        <v>280</v>
      </c>
      <c r="N12" s="21"/>
      <c r="O12" s="21"/>
      <c r="P12" s="21"/>
    </row>
    <row r="13" spans="1:20" s="27" customFormat="1">
      <c r="A13" s="40" t="s">
        <v>14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20" ht="45" customHeight="1">
      <c r="A14" s="41" t="s">
        <v>2</v>
      </c>
      <c r="B14" s="41" t="s">
        <v>3</v>
      </c>
      <c r="C14" s="42" t="s">
        <v>4</v>
      </c>
      <c r="D14" s="42" t="s">
        <v>5</v>
      </c>
      <c r="E14" s="42" t="s">
        <v>6</v>
      </c>
      <c r="F14" s="42"/>
      <c r="G14" s="42"/>
      <c r="H14" s="42"/>
      <c r="I14" s="42"/>
      <c r="J14" s="42"/>
      <c r="K14" s="42" t="s">
        <v>7</v>
      </c>
      <c r="L14" s="42"/>
      <c r="M14" s="42"/>
      <c r="N14" s="42"/>
      <c r="O14" s="42"/>
      <c r="P14" s="42"/>
    </row>
    <row r="15" spans="1:20" ht="45">
      <c r="A15" s="41"/>
      <c r="B15" s="41"/>
      <c r="C15" s="42"/>
      <c r="D15" s="42"/>
      <c r="E15" s="16" t="s">
        <v>27</v>
      </c>
      <c r="F15" s="16" t="s">
        <v>30</v>
      </c>
      <c r="G15" s="16" t="s">
        <v>31</v>
      </c>
      <c r="H15" s="4" t="s">
        <v>32</v>
      </c>
      <c r="I15" s="4" t="s">
        <v>12</v>
      </c>
      <c r="J15" s="4" t="s">
        <v>33</v>
      </c>
      <c r="K15" s="3" t="s">
        <v>8</v>
      </c>
      <c r="L15" s="3" t="s">
        <v>9</v>
      </c>
      <c r="M15" s="3" t="s">
        <v>10</v>
      </c>
      <c r="N15" s="3" t="s">
        <v>11</v>
      </c>
      <c r="O15" s="3" t="s">
        <v>12</v>
      </c>
      <c r="P15" s="3" t="s">
        <v>13</v>
      </c>
    </row>
    <row r="16" spans="1:20">
      <c r="A16" s="13" t="s">
        <v>19</v>
      </c>
      <c r="B16" s="13" t="s">
        <v>20</v>
      </c>
      <c r="C16" s="13">
        <v>150</v>
      </c>
      <c r="D16" s="13">
        <v>119</v>
      </c>
      <c r="E16" s="22">
        <f>((C16/100)*7)</f>
        <v>10.5</v>
      </c>
      <c r="F16" s="22">
        <f>((C16/100)*15)</f>
        <v>22.5</v>
      </c>
      <c r="G16" s="22">
        <f>((C16/100)*27)</f>
        <v>40.5</v>
      </c>
      <c r="H16" s="22">
        <f>((C16/100)*3)</f>
        <v>4.5</v>
      </c>
      <c r="I16" s="14">
        <f>(C16-SUM(E16:H16))</f>
        <v>72</v>
      </c>
      <c r="J16" s="24">
        <f>((I16/100)*10)</f>
        <v>7.1999999999999993</v>
      </c>
      <c r="K16" s="15">
        <v>4</v>
      </c>
      <c r="L16" s="15">
        <v>16</v>
      </c>
      <c r="M16" s="15">
        <v>64</v>
      </c>
      <c r="N16" s="15">
        <v>0</v>
      </c>
      <c r="O16" s="15">
        <v>32</v>
      </c>
      <c r="P16" s="15">
        <v>3</v>
      </c>
      <c r="T16" s="7"/>
    </row>
    <row r="17" spans="1:20">
      <c r="A17" s="17"/>
      <c r="B17" s="13" t="s">
        <v>21</v>
      </c>
      <c r="C17" s="13">
        <v>150</v>
      </c>
      <c r="D17" s="13">
        <v>154</v>
      </c>
      <c r="E17" s="22">
        <f t="shared" ref="E17:E21" si="6">((C17/100)*7)</f>
        <v>10.5</v>
      </c>
      <c r="F17" s="22">
        <f t="shared" ref="F17:F21" si="7">((C17/100)*15)</f>
        <v>22.5</v>
      </c>
      <c r="G17" s="22">
        <f t="shared" ref="G17:G21" si="8">((C17/100)*27)</f>
        <v>40.5</v>
      </c>
      <c r="H17" s="22">
        <f t="shared" ref="H17:H21" si="9">((C17/100)*3)</f>
        <v>4.5</v>
      </c>
      <c r="I17" s="23">
        <f t="shared" ref="I17:I21" si="10">(C17-SUM(E17:H17))</f>
        <v>72</v>
      </c>
      <c r="J17" s="24">
        <f t="shared" ref="J17:J21" si="11">((I17/100)*10)</f>
        <v>7.1999999999999993</v>
      </c>
      <c r="K17" s="13">
        <f>15+6</f>
        <v>21</v>
      </c>
      <c r="L17" s="13">
        <v>15</v>
      </c>
      <c r="M17" s="13">
        <v>82</v>
      </c>
      <c r="N17" s="13">
        <v>0</v>
      </c>
      <c r="O17" s="13">
        <v>34</v>
      </c>
      <c r="P17" s="13">
        <v>2</v>
      </c>
      <c r="T17" s="7"/>
    </row>
    <row r="18" spans="1:20">
      <c r="A18" s="17"/>
      <c r="B18" s="13" t="s">
        <v>22</v>
      </c>
      <c r="C18" s="18">
        <v>90</v>
      </c>
      <c r="D18" s="13">
        <v>90</v>
      </c>
      <c r="E18" s="22">
        <f t="shared" si="6"/>
        <v>6.3</v>
      </c>
      <c r="F18" s="22">
        <f t="shared" si="7"/>
        <v>13.5</v>
      </c>
      <c r="G18" s="22">
        <f t="shared" si="8"/>
        <v>24.3</v>
      </c>
      <c r="H18" s="22">
        <f t="shared" si="9"/>
        <v>2.7</v>
      </c>
      <c r="I18" s="23">
        <f t="shared" si="10"/>
        <v>43.199999999999996</v>
      </c>
      <c r="J18" s="24">
        <f t="shared" si="11"/>
        <v>4.3199999999999994</v>
      </c>
      <c r="K18" s="13">
        <v>9</v>
      </c>
      <c r="L18" s="13">
        <v>12</v>
      </c>
      <c r="M18" s="13">
        <v>40</v>
      </c>
      <c r="N18" s="13">
        <v>0</v>
      </c>
      <c r="O18" s="13">
        <v>29</v>
      </c>
      <c r="P18" s="13">
        <v>0</v>
      </c>
      <c r="T18" s="7"/>
    </row>
    <row r="19" spans="1:20">
      <c r="A19" s="13" t="s">
        <v>23</v>
      </c>
      <c r="B19" s="13" t="s">
        <v>24</v>
      </c>
      <c r="C19" s="13">
        <v>30</v>
      </c>
      <c r="D19" s="13">
        <v>25</v>
      </c>
      <c r="E19" s="22">
        <f t="shared" si="6"/>
        <v>2.1</v>
      </c>
      <c r="F19" s="22">
        <f t="shared" si="7"/>
        <v>4.5</v>
      </c>
      <c r="G19" s="22">
        <f t="shared" si="8"/>
        <v>8.1</v>
      </c>
      <c r="H19" s="22">
        <f t="shared" si="9"/>
        <v>0.89999999999999991</v>
      </c>
      <c r="I19" s="25">
        <f t="shared" si="10"/>
        <v>14.4</v>
      </c>
      <c r="J19" s="26">
        <f t="shared" si="11"/>
        <v>1.4400000000000002</v>
      </c>
      <c r="K19" s="12">
        <v>1</v>
      </c>
      <c r="L19" s="13">
        <v>2</v>
      </c>
      <c r="M19" s="13">
        <v>10</v>
      </c>
      <c r="N19" s="13">
        <v>0</v>
      </c>
      <c r="O19" s="13">
        <v>11</v>
      </c>
      <c r="P19" s="13">
        <v>1</v>
      </c>
      <c r="T19" s="7"/>
    </row>
    <row r="20" spans="1:20">
      <c r="A20" s="17"/>
      <c r="B20" s="13" t="s">
        <v>25</v>
      </c>
      <c r="C20" s="13">
        <v>50</v>
      </c>
      <c r="D20" s="13">
        <v>43</v>
      </c>
      <c r="E20" s="22">
        <f t="shared" si="6"/>
        <v>3.5</v>
      </c>
      <c r="F20" s="22">
        <f t="shared" si="7"/>
        <v>7.5</v>
      </c>
      <c r="G20" s="22">
        <f t="shared" si="8"/>
        <v>13.5</v>
      </c>
      <c r="H20" s="22">
        <f t="shared" si="9"/>
        <v>1.5</v>
      </c>
      <c r="I20" s="25">
        <f t="shared" si="10"/>
        <v>24</v>
      </c>
      <c r="J20" s="26">
        <f t="shared" si="11"/>
        <v>2.4</v>
      </c>
      <c r="K20" s="6">
        <v>4</v>
      </c>
      <c r="L20" s="13">
        <v>3</v>
      </c>
      <c r="M20" s="13">
        <v>21</v>
      </c>
      <c r="N20" s="13">
        <v>0</v>
      </c>
      <c r="O20" s="13">
        <v>14</v>
      </c>
      <c r="P20" s="13">
        <v>1</v>
      </c>
      <c r="T20" s="7"/>
    </row>
    <row r="21" spans="1:20">
      <c r="A21" s="17"/>
      <c r="B21" s="13" t="s">
        <v>26</v>
      </c>
      <c r="C21" s="13">
        <v>35</v>
      </c>
      <c r="D21" s="13">
        <v>26</v>
      </c>
      <c r="E21" s="22">
        <f t="shared" si="6"/>
        <v>2.4499999999999997</v>
      </c>
      <c r="F21" s="22">
        <f t="shared" si="7"/>
        <v>5.25</v>
      </c>
      <c r="G21" s="22">
        <f t="shared" si="8"/>
        <v>9.4499999999999993</v>
      </c>
      <c r="H21" s="22">
        <f t="shared" si="9"/>
        <v>1.0499999999999998</v>
      </c>
      <c r="I21" s="25">
        <f t="shared" si="10"/>
        <v>16.8</v>
      </c>
      <c r="J21" s="26">
        <f t="shared" si="11"/>
        <v>1.6800000000000002</v>
      </c>
      <c r="K21" s="6">
        <v>4</v>
      </c>
      <c r="L21" s="13">
        <v>5</v>
      </c>
      <c r="M21" s="13">
        <v>7</v>
      </c>
      <c r="N21" s="13">
        <v>0</v>
      </c>
      <c r="O21" s="13">
        <v>10</v>
      </c>
      <c r="P21" s="13">
        <v>0</v>
      </c>
      <c r="T21" s="7"/>
    </row>
    <row r="22" spans="1:20">
      <c r="A22" s="8"/>
      <c r="B22" s="6"/>
      <c r="C22" s="6">
        <f>SUM(C16:C21)</f>
        <v>505</v>
      </c>
      <c r="D22" s="6">
        <f>SUM(D16:D21)</f>
        <v>457</v>
      </c>
      <c r="E22" s="32">
        <f>SUM(E16:E21)</f>
        <v>35.350000000000009</v>
      </c>
      <c r="F22" s="32">
        <f>SUM(F16:F21)</f>
        <v>75.75</v>
      </c>
      <c r="G22" s="32">
        <f>SUM(G16:G21)</f>
        <v>136.35</v>
      </c>
      <c r="H22" s="32">
        <f>SUM(H16:H21)</f>
        <v>15.149999999999999</v>
      </c>
      <c r="I22" s="6"/>
      <c r="J22" s="32">
        <f>SUM(J16:J21)</f>
        <v>24.24</v>
      </c>
      <c r="K22" s="6">
        <f>SUM(K16:K21)</f>
        <v>43</v>
      </c>
      <c r="L22" s="6">
        <f>SUM(L16:L21)</f>
        <v>53</v>
      </c>
      <c r="M22" s="6">
        <f>SUM(M16:M21)</f>
        <v>224</v>
      </c>
      <c r="N22" s="6"/>
      <c r="O22" s="6"/>
      <c r="P22" s="6">
        <f>SUM(P16:P21)</f>
        <v>7</v>
      </c>
      <c r="T22" s="7"/>
    </row>
    <row r="23" spans="1:20" s="27" customFormat="1">
      <c r="A23" s="40" t="s">
        <v>15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20" ht="30" customHeight="1">
      <c r="A24" s="43" t="s">
        <v>2</v>
      </c>
      <c r="B24" s="41" t="s">
        <v>3</v>
      </c>
      <c r="C24" s="42" t="s">
        <v>4</v>
      </c>
      <c r="D24" s="42" t="s">
        <v>5</v>
      </c>
      <c r="E24" s="42" t="s">
        <v>6</v>
      </c>
      <c r="F24" s="42"/>
      <c r="G24" s="42"/>
      <c r="H24" s="42"/>
      <c r="I24" s="42"/>
      <c r="J24" s="42"/>
      <c r="K24" s="42" t="s">
        <v>7</v>
      </c>
      <c r="L24" s="42"/>
      <c r="M24" s="42"/>
      <c r="N24" s="42"/>
      <c r="O24" s="42"/>
      <c r="P24" s="42"/>
    </row>
    <row r="25" spans="1:20" ht="45.75" thickBot="1">
      <c r="A25" s="44"/>
      <c r="B25" s="41"/>
      <c r="C25" s="42"/>
      <c r="D25" s="42"/>
      <c r="E25" s="16" t="s">
        <v>27</v>
      </c>
      <c r="F25" s="16" t="s">
        <v>30</v>
      </c>
      <c r="G25" s="16" t="s">
        <v>31</v>
      </c>
      <c r="H25" s="28" t="s">
        <v>32</v>
      </c>
      <c r="I25" s="28" t="s">
        <v>12</v>
      </c>
      <c r="J25" s="28" t="s">
        <v>33</v>
      </c>
      <c r="K25" s="9" t="s">
        <v>8</v>
      </c>
      <c r="L25" s="9" t="s">
        <v>9</v>
      </c>
      <c r="M25" s="9" t="s">
        <v>10</v>
      </c>
      <c r="N25" s="9" t="s">
        <v>11</v>
      </c>
      <c r="O25" s="9" t="s">
        <v>12</v>
      </c>
      <c r="P25" s="9" t="s">
        <v>13</v>
      </c>
    </row>
    <row r="26" spans="1:20" ht="15.75" thickBot="1">
      <c r="A26" s="29" t="s">
        <v>19</v>
      </c>
      <c r="B26" s="13" t="s">
        <v>20</v>
      </c>
      <c r="C26" s="13">
        <v>120</v>
      </c>
      <c r="D26" s="13" t="s">
        <v>28</v>
      </c>
      <c r="E26" s="32">
        <f>((C26/100)*7)</f>
        <v>8.4</v>
      </c>
      <c r="F26" s="32">
        <f>((C26/100)*15)</f>
        <v>18</v>
      </c>
      <c r="G26" s="32">
        <f>((C26/100)*27)</f>
        <v>32.4</v>
      </c>
      <c r="H26" s="32">
        <f>((C26/100)*3)</f>
        <v>3.5999999999999996</v>
      </c>
      <c r="I26" s="32">
        <f>(C26-SUM(E26:H26))</f>
        <v>57.6</v>
      </c>
      <c r="J26" s="32">
        <f>((I26/100)*10)</f>
        <v>5.7600000000000007</v>
      </c>
      <c r="K26" s="13">
        <v>2</v>
      </c>
      <c r="L26" s="13">
        <v>11</v>
      </c>
      <c r="M26" s="13">
        <v>45</v>
      </c>
      <c r="N26" s="13">
        <v>0</v>
      </c>
      <c r="O26" s="13">
        <v>21</v>
      </c>
      <c r="P26" s="13">
        <v>2</v>
      </c>
      <c r="T26" s="7"/>
    </row>
    <row r="27" spans="1:20" ht="15.75" thickBot="1">
      <c r="A27" s="30"/>
      <c r="B27" s="13" t="s">
        <v>21</v>
      </c>
      <c r="C27" s="13">
        <v>120</v>
      </c>
      <c r="D27" s="13">
        <v>131</v>
      </c>
      <c r="E27" s="32">
        <f t="shared" ref="E27:E31" si="12">((C27/100)*7)</f>
        <v>8.4</v>
      </c>
      <c r="F27" s="32">
        <f t="shared" ref="F27:F31" si="13">((C27/100)*15)</f>
        <v>18</v>
      </c>
      <c r="G27" s="32">
        <f t="shared" ref="G27:G31" si="14">((C27/100)*27)</f>
        <v>32.4</v>
      </c>
      <c r="H27" s="32">
        <f t="shared" ref="H27:H31" si="15">((C27/100)*3)</f>
        <v>3.5999999999999996</v>
      </c>
      <c r="I27" s="32">
        <f t="shared" ref="I27:I31" si="16">(C27-SUM(E27:H27))</f>
        <v>57.6</v>
      </c>
      <c r="J27" s="32">
        <f t="shared" ref="J27:J31" si="17">((I27/100)*10)</f>
        <v>5.7600000000000007</v>
      </c>
      <c r="K27" s="13">
        <v>15</v>
      </c>
      <c r="L27" s="13">
        <v>20</v>
      </c>
      <c r="M27" s="13">
        <v>67</v>
      </c>
      <c r="N27" s="13">
        <v>0</v>
      </c>
      <c r="O27" s="13">
        <v>27</v>
      </c>
      <c r="P27" s="13">
        <v>2</v>
      </c>
      <c r="T27" s="7"/>
    </row>
    <row r="28" spans="1:20" ht="15.75" thickBot="1">
      <c r="A28" s="30"/>
      <c r="B28" s="13" t="s">
        <v>22</v>
      </c>
      <c r="C28" s="18">
        <v>60</v>
      </c>
      <c r="D28" s="13">
        <v>63</v>
      </c>
      <c r="E28" s="32">
        <f t="shared" si="12"/>
        <v>4.2</v>
      </c>
      <c r="F28" s="32">
        <f t="shared" si="13"/>
        <v>9</v>
      </c>
      <c r="G28" s="32">
        <f t="shared" si="14"/>
        <v>16.2</v>
      </c>
      <c r="H28" s="32">
        <f t="shared" si="15"/>
        <v>1.7999999999999998</v>
      </c>
      <c r="I28" s="32">
        <f t="shared" si="16"/>
        <v>28.8</v>
      </c>
      <c r="J28" s="32">
        <f t="shared" si="17"/>
        <v>2.8800000000000003</v>
      </c>
      <c r="K28" s="13">
        <v>8</v>
      </c>
      <c r="L28" s="13">
        <v>4</v>
      </c>
      <c r="M28" s="13">
        <v>34</v>
      </c>
      <c r="N28" s="13">
        <v>0</v>
      </c>
      <c r="O28" s="13">
        <v>16</v>
      </c>
      <c r="P28" s="13">
        <v>1</v>
      </c>
      <c r="T28" s="7"/>
    </row>
    <row r="29" spans="1:20" ht="15.75" thickBot="1">
      <c r="A29" s="31" t="s">
        <v>23</v>
      </c>
      <c r="B29" s="13" t="s">
        <v>24</v>
      </c>
      <c r="C29" s="13">
        <v>30</v>
      </c>
      <c r="D29" s="13">
        <v>17</v>
      </c>
      <c r="E29" s="32">
        <f t="shared" si="12"/>
        <v>2.1</v>
      </c>
      <c r="F29" s="32">
        <f t="shared" si="13"/>
        <v>4.5</v>
      </c>
      <c r="G29" s="32">
        <f t="shared" si="14"/>
        <v>8.1</v>
      </c>
      <c r="H29" s="32">
        <f t="shared" si="15"/>
        <v>0.89999999999999991</v>
      </c>
      <c r="I29" s="32">
        <f t="shared" si="16"/>
        <v>14.4</v>
      </c>
      <c r="J29" s="32">
        <f t="shared" si="17"/>
        <v>1.4400000000000002</v>
      </c>
      <c r="K29" s="13">
        <v>5</v>
      </c>
      <c r="L29" s="13">
        <v>0</v>
      </c>
      <c r="M29" s="13">
        <v>8</v>
      </c>
      <c r="N29" s="13">
        <v>0</v>
      </c>
      <c r="O29" s="13">
        <v>4</v>
      </c>
      <c r="P29" s="13">
        <v>0</v>
      </c>
      <c r="T29" s="7"/>
    </row>
    <row r="30" spans="1:20" ht="15.75" thickBot="1">
      <c r="A30" s="30"/>
      <c r="B30" s="13" t="s">
        <v>25</v>
      </c>
      <c r="C30" s="13">
        <v>50</v>
      </c>
      <c r="D30" s="13">
        <v>40</v>
      </c>
      <c r="E30" s="32">
        <f t="shared" si="12"/>
        <v>3.5</v>
      </c>
      <c r="F30" s="32">
        <f t="shared" si="13"/>
        <v>7.5</v>
      </c>
      <c r="G30" s="32">
        <f t="shared" si="14"/>
        <v>13.5</v>
      </c>
      <c r="H30" s="32">
        <f t="shared" si="15"/>
        <v>1.5</v>
      </c>
      <c r="I30" s="32">
        <f t="shared" si="16"/>
        <v>24</v>
      </c>
      <c r="J30" s="32">
        <f t="shared" si="17"/>
        <v>2.4</v>
      </c>
      <c r="K30" s="13">
        <v>4</v>
      </c>
      <c r="L30" s="13">
        <v>5</v>
      </c>
      <c r="M30" s="13">
        <v>18</v>
      </c>
      <c r="N30" s="13">
        <v>0</v>
      </c>
      <c r="O30" s="13">
        <v>13</v>
      </c>
      <c r="P30" s="13">
        <v>0</v>
      </c>
      <c r="T30" s="7"/>
    </row>
    <row r="31" spans="1:20" ht="15.75" thickBot="1">
      <c r="A31" s="30"/>
      <c r="B31" s="13" t="s">
        <v>26</v>
      </c>
      <c r="C31" s="13">
        <v>35</v>
      </c>
      <c r="D31" s="13">
        <v>27</v>
      </c>
      <c r="E31" s="32">
        <f t="shared" si="12"/>
        <v>2.4499999999999997</v>
      </c>
      <c r="F31" s="32">
        <f t="shared" si="13"/>
        <v>5.25</v>
      </c>
      <c r="G31" s="32">
        <f t="shared" si="14"/>
        <v>9.4499999999999993</v>
      </c>
      <c r="H31" s="32">
        <f t="shared" si="15"/>
        <v>1.0499999999999998</v>
      </c>
      <c r="I31" s="32">
        <f t="shared" si="16"/>
        <v>16.8</v>
      </c>
      <c r="J31" s="32">
        <f t="shared" si="17"/>
        <v>1.6800000000000002</v>
      </c>
      <c r="K31" s="13">
        <v>3</v>
      </c>
      <c r="L31" s="13">
        <v>5</v>
      </c>
      <c r="M31" s="13">
        <v>11</v>
      </c>
      <c r="N31" s="13">
        <v>0</v>
      </c>
      <c r="O31" s="13">
        <v>8</v>
      </c>
      <c r="P31" s="13">
        <v>0</v>
      </c>
      <c r="T31" s="7"/>
    </row>
    <row r="32" spans="1:20" ht="15.75" thickBot="1">
      <c r="A32" s="5"/>
      <c r="B32" s="6"/>
      <c r="C32" s="6">
        <f>SUM(C26:C31)</f>
        <v>415</v>
      </c>
      <c r="D32" s="6">
        <f>SUM(D27:D31)</f>
        <v>278</v>
      </c>
      <c r="E32" s="32">
        <f>SUM(E26:E31)</f>
        <v>29.05</v>
      </c>
      <c r="F32" s="32">
        <f>SUM(F26:F31)</f>
        <v>62.25</v>
      </c>
      <c r="G32" s="32">
        <f>SUM(G26:G31)</f>
        <v>112.05</v>
      </c>
      <c r="H32" s="32">
        <f>SUM(H26:H31)</f>
        <v>12.45</v>
      </c>
      <c r="I32" s="6"/>
      <c r="J32" s="32">
        <f>SUM(J26:J31)</f>
        <v>19.920000000000002</v>
      </c>
      <c r="K32" s="10">
        <f>SUM(K26:K31)</f>
        <v>37</v>
      </c>
      <c r="L32" s="6">
        <f>SUM(L26:L31)</f>
        <v>45</v>
      </c>
      <c r="M32" s="6">
        <f>SUM(M26:M31)</f>
        <v>183</v>
      </c>
      <c r="N32" s="6"/>
      <c r="O32" s="6"/>
      <c r="P32" s="6">
        <f>SUM(P26:P31)</f>
        <v>5</v>
      </c>
      <c r="T32" s="7"/>
    </row>
    <row r="33" spans="1:20" s="27" customFormat="1" ht="15.75" thickTop="1">
      <c r="A33" s="40" t="s">
        <v>16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20" ht="30" customHeight="1">
      <c r="A34" s="43" t="s">
        <v>2</v>
      </c>
      <c r="B34" s="41" t="s">
        <v>3</v>
      </c>
      <c r="C34" s="42" t="s">
        <v>4</v>
      </c>
      <c r="D34" s="42" t="s">
        <v>5</v>
      </c>
      <c r="E34" s="42" t="s">
        <v>6</v>
      </c>
      <c r="F34" s="42"/>
      <c r="G34" s="42"/>
      <c r="H34" s="42"/>
      <c r="I34" s="42"/>
      <c r="J34" s="42"/>
      <c r="K34" s="42" t="s">
        <v>7</v>
      </c>
      <c r="L34" s="42"/>
      <c r="M34" s="42"/>
      <c r="N34" s="42"/>
      <c r="O34" s="42"/>
      <c r="P34" s="42"/>
    </row>
    <row r="35" spans="1:20" ht="45.75" thickBot="1">
      <c r="A35" s="43"/>
      <c r="B35" s="41"/>
      <c r="C35" s="42"/>
      <c r="D35" s="42"/>
      <c r="E35" s="16" t="s">
        <v>27</v>
      </c>
      <c r="F35" s="16" t="s">
        <v>30</v>
      </c>
      <c r="G35" s="16" t="s">
        <v>31</v>
      </c>
      <c r="H35" s="28" t="s">
        <v>32</v>
      </c>
      <c r="I35" s="28" t="s">
        <v>12</v>
      </c>
      <c r="J35" s="28" t="s">
        <v>33</v>
      </c>
      <c r="K35" s="9" t="s">
        <v>8</v>
      </c>
      <c r="L35" s="9" t="s">
        <v>9</v>
      </c>
      <c r="M35" s="9" t="s">
        <v>10</v>
      </c>
      <c r="N35" s="9" t="s">
        <v>11</v>
      </c>
      <c r="O35" s="9" t="s">
        <v>12</v>
      </c>
      <c r="P35" s="9" t="s">
        <v>13</v>
      </c>
    </row>
    <row r="36" spans="1:20" ht="15.75" thickBot="1">
      <c r="A36" s="33" t="s">
        <v>19</v>
      </c>
      <c r="B36" s="36" t="s">
        <v>20</v>
      </c>
      <c r="C36" s="37">
        <v>150</v>
      </c>
      <c r="D36" s="37">
        <v>86</v>
      </c>
      <c r="E36" s="32">
        <f>((C36/100)*7)</f>
        <v>10.5</v>
      </c>
      <c r="F36" s="32">
        <f>((C36/100)*15)</f>
        <v>22.5</v>
      </c>
      <c r="G36" s="32">
        <f>((C36/100)*27)</f>
        <v>40.5</v>
      </c>
      <c r="H36" s="32">
        <f>((C36/100)*3)</f>
        <v>4.5</v>
      </c>
      <c r="I36" s="6">
        <f>(C36-SUM(E36:H36))</f>
        <v>72</v>
      </c>
      <c r="J36" s="32">
        <f>((I36/100)*10)</f>
        <v>7.1999999999999993</v>
      </c>
      <c r="K36" s="37">
        <v>6</v>
      </c>
      <c r="L36" s="37">
        <v>12</v>
      </c>
      <c r="M36" s="37">
        <v>54</v>
      </c>
      <c r="N36" s="37">
        <v>0</v>
      </c>
      <c r="O36" s="37">
        <v>14</v>
      </c>
      <c r="P36" s="37">
        <v>0</v>
      </c>
      <c r="T36" s="7"/>
    </row>
    <row r="37" spans="1:20" ht="15.75" thickBot="1">
      <c r="A37" s="34"/>
      <c r="B37" s="36" t="s">
        <v>21</v>
      </c>
      <c r="C37" s="37">
        <v>150</v>
      </c>
      <c r="D37" s="37">
        <v>149</v>
      </c>
      <c r="E37" s="32">
        <f t="shared" ref="E37:E41" si="18">((C37/100)*7)</f>
        <v>10.5</v>
      </c>
      <c r="F37" s="32">
        <f t="shared" ref="F37:F41" si="19">((C37/100)*15)</f>
        <v>22.5</v>
      </c>
      <c r="G37" s="32">
        <f t="shared" ref="G37:G41" si="20">((C37/100)*27)</f>
        <v>40.5</v>
      </c>
      <c r="H37" s="32">
        <f t="shared" ref="H37:H41" si="21">((C37/100)*3)</f>
        <v>4.5</v>
      </c>
      <c r="I37" s="6">
        <f t="shared" ref="I37:I41" si="22">(C37-SUM(E37:H37))</f>
        <v>72</v>
      </c>
      <c r="J37" s="32">
        <f t="shared" ref="J37:J41" si="23">((I37/100)*10)</f>
        <v>7.1999999999999993</v>
      </c>
      <c r="K37" s="37">
        <v>13</v>
      </c>
      <c r="L37" s="37">
        <v>23</v>
      </c>
      <c r="M37" s="37">
        <v>75</v>
      </c>
      <c r="N37" s="37">
        <v>0</v>
      </c>
      <c r="O37" s="37">
        <v>35</v>
      </c>
      <c r="P37" s="37">
        <v>3</v>
      </c>
      <c r="T37" s="7"/>
    </row>
    <row r="38" spans="1:20" ht="15.75" thickBot="1">
      <c r="A38" s="34"/>
      <c r="B38" s="36" t="s">
        <v>22</v>
      </c>
      <c r="C38" s="37">
        <v>75</v>
      </c>
      <c r="D38" s="37">
        <v>73</v>
      </c>
      <c r="E38" s="32">
        <f t="shared" si="18"/>
        <v>5.25</v>
      </c>
      <c r="F38" s="32">
        <f t="shared" si="19"/>
        <v>11.25</v>
      </c>
      <c r="G38" s="32">
        <f t="shared" si="20"/>
        <v>20.25</v>
      </c>
      <c r="H38" s="32">
        <f t="shared" si="21"/>
        <v>2.25</v>
      </c>
      <c r="I38" s="6">
        <f t="shared" si="22"/>
        <v>36</v>
      </c>
      <c r="J38" s="32">
        <f t="shared" si="23"/>
        <v>3.5999999999999996</v>
      </c>
      <c r="K38" s="37">
        <v>7</v>
      </c>
      <c r="L38" s="37">
        <v>4</v>
      </c>
      <c r="M38" s="37">
        <v>39</v>
      </c>
      <c r="N38" s="37">
        <v>0</v>
      </c>
      <c r="O38" s="37">
        <v>22</v>
      </c>
      <c r="P38" s="37">
        <v>1</v>
      </c>
      <c r="T38" s="7"/>
    </row>
    <row r="39" spans="1:20" ht="15.75" thickBot="1">
      <c r="A39" s="35" t="s">
        <v>23</v>
      </c>
      <c r="B39" s="36" t="s">
        <v>24</v>
      </c>
      <c r="C39" s="37">
        <v>25</v>
      </c>
      <c r="D39" s="37">
        <v>22</v>
      </c>
      <c r="E39" s="32">
        <f t="shared" si="18"/>
        <v>1.75</v>
      </c>
      <c r="F39" s="32">
        <f t="shared" si="19"/>
        <v>3.75</v>
      </c>
      <c r="G39" s="32">
        <f t="shared" si="20"/>
        <v>6.75</v>
      </c>
      <c r="H39" s="32">
        <f t="shared" si="21"/>
        <v>0.75</v>
      </c>
      <c r="I39" s="6">
        <f t="shared" si="22"/>
        <v>12</v>
      </c>
      <c r="J39" s="32">
        <f t="shared" si="23"/>
        <v>1.2</v>
      </c>
      <c r="K39" s="37">
        <v>2</v>
      </c>
      <c r="L39" s="37">
        <v>2</v>
      </c>
      <c r="M39" s="37">
        <v>12</v>
      </c>
      <c r="N39" s="37">
        <v>0</v>
      </c>
      <c r="O39" s="37">
        <v>6</v>
      </c>
      <c r="P39" s="37">
        <v>0</v>
      </c>
      <c r="T39" s="7"/>
    </row>
    <row r="40" spans="1:20" ht="15.75" thickBot="1">
      <c r="A40" s="34"/>
      <c r="B40" s="36" t="s">
        <v>25</v>
      </c>
      <c r="C40" s="37">
        <v>50</v>
      </c>
      <c r="D40" s="37">
        <v>40</v>
      </c>
      <c r="E40" s="32">
        <f t="shared" si="18"/>
        <v>3.5</v>
      </c>
      <c r="F40" s="32">
        <f t="shared" si="19"/>
        <v>7.5</v>
      </c>
      <c r="G40" s="32">
        <f t="shared" si="20"/>
        <v>13.5</v>
      </c>
      <c r="H40" s="32">
        <f t="shared" si="21"/>
        <v>1.5</v>
      </c>
      <c r="I40" s="6">
        <f t="shared" si="22"/>
        <v>24</v>
      </c>
      <c r="J40" s="32">
        <f t="shared" si="23"/>
        <v>2.4</v>
      </c>
      <c r="K40" s="37">
        <v>3</v>
      </c>
      <c r="L40" s="37">
        <v>4</v>
      </c>
      <c r="M40" s="37">
        <v>19</v>
      </c>
      <c r="N40" s="37">
        <v>0</v>
      </c>
      <c r="O40" s="37">
        <v>14</v>
      </c>
      <c r="P40" s="37">
        <v>0</v>
      </c>
      <c r="T40" s="7"/>
    </row>
    <row r="41" spans="1:20" ht="15.75" thickBot="1">
      <c r="A41" s="34"/>
      <c r="B41" s="36" t="s">
        <v>26</v>
      </c>
      <c r="C41" s="37">
        <v>25</v>
      </c>
      <c r="D41" s="37">
        <v>25</v>
      </c>
      <c r="E41" s="32">
        <f t="shared" si="18"/>
        <v>1.75</v>
      </c>
      <c r="F41" s="32">
        <f t="shared" si="19"/>
        <v>3.75</v>
      </c>
      <c r="G41" s="32">
        <f t="shared" si="20"/>
        <v>6.75</v>
      </c>
      <c r="H41" s="32">
        <f t="shared" si="21"/>
        <v>0.75</v>
      </c>
      <c r="I41" s="6">
        <f t="shared" si="22"/>
        <v>12</v>
      </c>
      <c r="J41" s="32">
        <f t="shared" si="23"/>
        <v>1.2</v>
      </c>
      <c r="K41" s="37">
        <v>2</v>
      </c>
      <c r="L41" s="37">
        <v>7</v>
      </c>
      <c r="M41" s="37">
        <v>13</v>
      </c>
      <c r="N41" s="37">
        <v>0</v>
      </c>
      <c r="O41" s="37">
        <v>3</v>
      </c>
      <c r="P41" s="37">
        <v>0</v>
      </c>
      <c r="T41" s="7"/>
    </row>
    <row r="42" spans="1:20">
      <c r="A42" s="5"/>
      <c r="B42" s="6"/>
      <c r="C42" s="6">
        <f>SUM(C36:C41)</f>
        <v>475</v>
      </c>
      <c r="D42" s="6">
        <f>SUM(D36:D41)</f>
        <v>395</v>
      </c>
      <c r="E42" s="32">
        <f>SUM(E36:E41)</f>
        <v>33.25</v>
      </c>
      <c r="F42" s="32">
        <f>SUM(F36:F41)</f>
        <v>71.25</v>
      </c>
      <c r="G42" s="32">
        <f>SUM(G36:G41)</f>
        <v>128.25</v>
      </c>
      <c r="H42" s="32">
        <f>SUM(H36:H41)</f>
        <v>14.25</v>
      </c>
      <c r="I42" s="6"/>
      <c r="J42" s="32">
        <f>SUM(J36:J41)</f>
        <v>22.799999999999997</v>
      </c>
      <c r="K42" s="32">
        <f t="shared" ref="K42:M42" si="24">SUM(K36:K41)</f>
        <v>33</v>
      </c>
      <c r="L42" s="32">
        <f t="shared" si="24"/>
        <v>52</v>
      </c>
      <c r="M42" s="32">
        <f t="shared" si="24"/>
        <v>212</v>
      </c>
      <c r="N42" s="6"/>
      <c r="O42" s="6"/>
      <c r="P42" s="6">
        <f>SUM(P36:P41)</f>
        <v>4</v>
      </c>
      <c r="T42" s="7"/>
    </row>
    <row r="43" spans="1:20" s="27" customFormat="1">
      <c r="A43" s="40" t="s">
        <v>17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</row>
    <row r="44" spans="1:20">
      <c r="A44" s="43" t="s">
        <v>2</v>
      </c>
      <c r="B44" s="41" t="s">
        <v>3</v>
      </c>
      <c r="C44" s="42" t="s">
        <v>4</v>
      </c>
      <c r="D44" s="42" t="s">
        <v>5</v>
      </c>
      <c r="E44" s="42" t="s">
        <v>6</v>
      </c>
      <c r="F44" s="42"/>
      <c r="G44" s="42"/>
      <c r="H44" s="42"/>
      <c r="I44" s="42"/>
      <c r="J44" s="42"/>
      <c r="K44" s="42" t="s">
        <v>7</v>
      </c>
      <c r="L44" s="42"/>
      <c r="M44" s="42"/>
      <c r="N44" s="42"/>
      <c r="O44" s="42"/>
      <c r="P44" s="42"/>
    </row>
    <row r="45" spans="1:20" ht="45.75" thickBot="1">
      <c r="A45" s="43"/>
      <c r="B45" s="41"/>
      <c r="C45" s="42"/>
      <c r="D45" s="42"/>
      <c r="E45" s="16" t="s">
        <v>27</v>
      </c>
      <c r="F45" s="16" t="s">
        <v>30</v>
      </c>
      <c r="G45" s="16" t="s">
        <v>31</v>
      </c>
      <c r="H45" s="28" t="s">
        <v>32</v>
      </c>
      <c r="I45" s="28" t="s">
        <v>12</v>
      </c>
      <c r="J45" s="28" t="s">
        <v>33</v>
      </c>
      <c r="K45" s="9" t="s">
        <v>8</v>
      </c>
      <c r="L45" s="9" t="s">
        <v>9</v>
      </c>
      <c r="M45" s="9" t="s">
        <v>10</v>
      </c>
      <c r="N45" s="9" t="s">
        <v>11</v>
      </c>
      <c r="O45" s="9" t="s">
        <v>12</v>
      </c>
      <c r="P45" s="9" t="s">
        <v>13</v>
      </c>
    </row>
    <row r="46" spans="1:20" ht="15.75" thickBot="1">
      <c r="A46" s="33" t="s">
        <v>19</v>
      </c>
      <c r="B46" s="13" t="s">
        <v>20</v>
      </c>
      <c r="C46" s="13">
        <v>120</v>
      </c>
      <c r="D46" s="13" t="s">
        <v>29</v>
      </c>
      <c r="E46" s="32">
        <v>8.4</v>
      </c>
      <c r="F46" s="32">
        <v>18</v>
      </c>
      <c r="G46" s="32">
        <v>32.4</v>
      </c>
      <c r="H46" s="32">
        <v>3.5999999999999996</v>
      </c>
      <c r="I46" s="32">
        <v>57.6</v>
      </c>
      <c r="J46" s="32">
        <v>5.7600000000000007</v>
      </c>
      <c r="K46" s="13">
        <v>3</v>
      </c>
      <c r="L46" s="13">
        <v>2</v>
      </c>
      <c r="M46" s="13">
        <v>16</v>
      </c>
      <c r="N46" s="13">
        <v>0</v>
      </c>
      <c r="O46" s="13">
        <v>7</v>
      </c>
      <c r="P46" s="13">
        <v>0</v>
      </c>
      <c r="T46" s="7"/>
    </row>
    <row r="47" spans="1:20" ht="15.75" thickBot="1">
      <c r="A47" s="30"/>
      <c r="B47" s="13" t="s">
        <v>21</v>
      </c>
      <c r="C47" s="13">
        <v>120</v>
      </c>
      <c r="D47" s="13">
        <v>148</v>
      </c>
      <c r="E47" s="32">
        <f t="shared" ref="E47:E51" si="25">((C47/100)*7)</f>
        <v>8.4</v>
      </c>
      <c r="F47" s="32">
        <f t="shared" ref="F47:F51" si="26">((C47/100)*15)</f>
        <v>18</v>
      </c>
      <c r="G47" s="32">
        <f t="shared" ref="G47:G51" si="27">((C47/100)*27)</f>
        <v>32.4</v>
      </c>
      <c r="H47" s="32">
        <f t="shared" ref="H47:H51" si="28">((C47/100)*3)</f>
        <v>3.5999999999999996</v>
      </c>
      <c r="I47" s="32">
        <f t="shared" ref="I47:I51" si="29">(C47-SUM(E47:H47))</f>
        <v>57.6</v>
      </c>
      <c r="J47" s="32">
        <f t="shared" ref="J47:J51" si="30">((I47/100)*10)</f>
        <v>5.7600000000000007</v>
      </c>
      <c r="K47" s="13">
        <v>16</v>
      </c>
      <c r="L47" s="13">
        <v>21</v>
      </c>
      <c r="M47" s="13">
        <v>93</v>
      </c>
      <c r="N47" s="13">
        <v>0</v>
      </c>
      <c r="O47" s="13">
        <v>17</v>
      </c>
      <c r="P47" s="13">
        <v>1</v>
      </c>
      <c r="T47" s="7"/>
    </row>
    <row r="48" spans="1:20" ht="15.75" thickBot="1">
      <c r="A48" s="30"/>
      <c r="B48" s="13" t="s">
        <v>22</v>
      </c>
      <c r="C48" s="13">
        <v>60</v>
      </c>
      <c r="D48" s="13">
        <v>28</v>
      </c>
      <c r="E48" s="32">
        <f>((C48/100)*7)</f>
        <v>4.2</v>
      </c>
      <c r="F48" s="32">
        <f t="shared" si="26"/>
        <v>9</v>
      </c>
      <c r="G48" s="32">
        <f t="shared" si="27"/>
        <v>16.2</v>
      </c>
      <c r="H48" s="32">
        <f t="shared" si="28"/>
        <v>1.7999999999999998</v>
      </c>
      <c r="I48" s="32">
        <f t="shared" si="29"/>
        <v>28.8</v>
      </c>
      <c r="J48" s="32">
        <f t="shared" si="30"/>
        <v>2.8800000000000003</v>
      </c>
      <c r="K48" s="13">
        <v>3</v>
      </c>
      <c r="L48" s="13">
        <v>1</v>
      </c>
      <c r="M48" s="13">
        <v>19</v>
      </c>
      <c r="N48" s="13">
        <v>0</v>
      </c>
      <c r="O48" s="13">
        <v>5</v>
      </c>
      <c r="P48" s="13">
        <v>0</v>
      </c>
      <c r="T48" s="7"/>
    </row>
    <row r="49" spans="1:20" ht="15.75" thickBot="1">
      <c r="A49" s="31" t="s">
        <v>23</v>
      </c>
      <c r="B49" s="13" t="s">
        <v>24</v>
      </c>
      <c r="C49" s="13">
        <v>20</v>
      </c>
      <c r="D49" s="13">
        <v>21</v>
      </c>
      <c r="E49" s="32">
        <f t="shared" si="25"/>
        <v>1.4000000000000001</v>
      </c>
      <c r="F49" s="32">
        <f t="shared" si="26"/>
        <v>3</v>
      </c>
      <c r="G49" s="32">
        <f t="shared" si="27"/>
        <v>5.4</v>
      </c>
      <c r="H49" s="32">
        <f t="shared" si="28"/>
        <v>0.60000000000000009</v>
      </c>
      <c r="I49" s="32">
        <f t="shared" si="29"/>
        <v>9.6</v>
      </c>
      <c r="J49" s="32">
        <f t="shared" si="30"/>
        <v>0.96</v>
      </c>
      <c r="K49" s="13">
        <v>3</v>
      </c>
      <c r="L49" s="13">
        <v>1</v>
      </c>
      <c r="M49" s="13">
        <v>10</v>
      </c>
      <c r="N49" s="13">
        <v>0</v>
      </c>
      <c r="O49" s="13">
        <v>7</v>
      </c>
      <c r="P49" s="13">
        <v>0</v>
      </c>
      <c r="T49" s="7"/>
    </row>
    <row r="50" spans="1:20" ht="15.75" thickBot="1">
      <c r="A50" s="30"/>
      <c r="B50" s="13" t="s">
        <v>25</v>
      </c>
      <c r="C50" s="13">
        <v>50</v>
      </c>
      <c r="D50" s="13">
        <v>48</v>
      </c>
      <c r="E50" s="32">
        <f t="shared" si="25"/>
        <v>3.5</v>
      </c>
      <c r="F50" s="32">
        <f t="shared" si="26"/>
        <v>7.5</v>
      </c>
      <c r="G50" s="32">
        <f t="shared" si="27"/>
        <v>13.5</v>
      </c>
      <c r="H50" s="32">
        <f t="shared" si="28"/>
        <v>1.5</v>
      </c>
      <c r="I50" s="32">
        <f t="shared" si="29"/>
        <v>24</v>
      </c>
      <c r="J50" s="32">
        <f t="shared" si="30"/>
        <v>2.4</v>
      </c>
      <c r="K50" s="13">
        <v>3</v>
      </c>
      <c r="L50" s="13">
        <v>1</v>
      </c>
      <c r="M50" s="13">
        <v>29</v>
      </c>
      <c r="N50" s="13">
        <v>0</v>
      </c>
      <c r="O50" s="13">
        <v>15</v>
      </c>
      <c r="P50" s="13">
        <v>0</v>
      </c>
      <c r="T50" s="7"/>
    </row>
    <row r="51" spans="1:20" ht="15.75" thickBot="1">
      <c r="A51" s="30"/>
      <c r="B51" s="13" t="s">
        <v>26</v>
      </c>
      <c r="C51" s="13">
        <v>25</v>
      </c>
      <c r="D51" s="13">
        <v>22</v>
      </c>
      <c r="E51" s="32">
        <f t="shared" si="25"/>
        <v>1.75</v>
      </c>
      <c r="F51" s="32">
        <f t="shared" si="26"/>
        <v>3.75</v>
      </c>
      <c r="G51" s="32">
        <f t="shared" si="27"/>
        <v>6.75</v>
      </c>
      <c r="H51" s="32">
        <f t="shared" si="28"/>
        <v>0.75</v>
      </c>
      <c r="I51" s="32">
        <f t="shared" si="29"/>
        <v>12</v>
      </c>
      <c r="J51" s="32">
        <f t="shared" si="30"/>
        <v>1.2</v>
      </c>
      <c r="K51" s="13">
        <v>4</v>
      </c>
      <c r="L51" s="13">
        <v>4</v>
      </c>
      <c r="M51" s="13">
        <v>11</v>
      </c>
      <c r="N51" s="13">
        <v>0</v>
      </c>
      <c r="O51" s="13">
        <v>3</v>
      </c>
      <c r="P51" s="13">
        <v>0</v>
      </c>
      <c r="T51" s="7"/>
    </row>
    <row r="52" spans="1:20">
      <c r="A52" s="5"/>
      <c r="B52" s="6"/>
      <c r="C52" s="6">
        <f>SUM(C46:C51)</f>
        <v>395</v>
      </c>
      <c r="D52" s="6">
        <f>SUM(D47:D51)</f>
        <v>267</v>
      </c>
      <c r="E52" s="32">
        <f>SUM(E46:E51)</f>
        <v>27.65</v>
      </c>
      <c r="F52" s="32">
        <f t="shared" ref="F52:G52" si="31">SUM(F46:F51)</f>
        <v>59.25</v>
      </c>
      <c r="G52" s="32">
        <f t="shared" si="31"/>
        <v>106.65</v>
      </c>
      <c r="H52" s="32">
        <f>SUM(H46:H51)</f>
        <v>11.85</v>
      </c>
      <c r="I52" s="6"/>
      <c r="J52" s="32">
        <f>SUM(J46:J51)</f>
        <v>18.96</v>
      </c>
      <c r="K52" s="32">
        <f t="shared" ref="K52:M52" si="32">SUM(K46:K51)</f>
        <v>32</v>
      </c>
      <c r="L52" s="32">
        <f t="shared" si="32"/>
        <v>30</v>
      </c>
      <c r="M52" s="32">
        <f t="shared" si="32"/>
        <v>178</v>
      </c>
      <c r="N52" s="6"/>
      <c r="O52" s="6"/>
      <c r="P52" s="6">
        <f>SUM(P46:P51)</f>
        <v>1</v>
      </c>
      <c r="T52" s="7"/>
    </row>
    <row r="53" spans="1:20">
      <c r="A53" s="40" t="s">
        <v>18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T53" s="7"/>
    </row>
    <row r="54" spans="1:20">
      <c r="A54" s="43" t="s">
        <v>2</v>
      </c>
      <c r="B54" s="41" t="s">
        <v>3</v>
      </c>
      <c r="C54" s="42" t="s">
        <v>4</v>
      </c>
      <c r="D54" s="42" t="s">
        <v>5</v>
      </c>
      <c r="E54" s="42" t="s">
        <v>6</v>
      </c>
      <c r="F54" s="42"/>
      <c r="G54" s="42"/>
      <c r="H54" s="42"/>
      <c r="I54" s="42"/>
      <c r="J54" s="42"/>
      <c r="K54" s="42" t="s">
        <v>7</v>
      </c>
      <c r="L54" s="42"/>
      <c r="M54" s="42"/>
      <c r="N54" s="42"/>
      <c r="O54" s="42"/>
      <c r="P54" s="42"/>
    </row>
    <row r="55" spans="1:20" ht="45.75" thickBot="1">
      <c r="A55" s="43"/>
      <c r="B55" s="41"/>
      <c r="C55" s="42"/>
      <c r="D55" s="42"/>
      <c r="E55" s="16" t="s">
        <v>27</v>
      </c>
      <c r="F55" s="16" t="s">
        <v>30</v>
      </c>
      <c r="G55" s="16" t="s">
        <v>31</v>
      </c>
      <c r="H55" s="28" t="s">
        <v>32</v>
      </c>
      <c r="I55" s="28" t="s">
        <v>12</v>
      </c>
      <c r="J55" s="28" t="s">
        <v>33</v>
      </c>
      <c r="K55" s="9" t="s">
        <v>8</v>
      </c>
      <c r="L55" s="9" t="s">
        <v>9</v>
      </c>
      <c r="M55" s="9" t="s">
        <v>10</v>
      </c>
      <c r="N55" s="9" t="s">
        <v>11</v>
      </c>
      <c r="O55" s="9" t="s">
        <v>12</v>
      </c>
      <c r="P55" s="9" t="s">
        <v>13</v>
      </c>
    </row>
    <row r="56" spans="1:20" ht="14.45" customHeight="1" thickBot="1">
      <c r="A56" s="33" t="s">
        <v>19</v>
      </c>
      <c r="B56" s="6" t="s">
        <v>34</v>
      </c>
      <c r="C56" s="6">
        <v>90</v>
      </c>
      <c r="D56" s="6">
        <v>78</v>
      </c>
      <c r="E56" s="32">
        <f t="shared" ref="E56" si="33">((C56/100)*7)</f>
        <v>6.3</v>
      </c>
      <c r="F56" s="32">
        <f t="shared" ref="F56" si="34">((C56/100)*15)</f>
        <v>13.5</v>
      </c>
      <c r="G56" s="32">
        <f t="shared" ref="G56" si="35">((C56/100)*27)</f>
        <v>24.3</v>
      </c>
      <c r="H56" s="32">
        <f t="shared" ref="H56" si="36">((C56/100)*3)</f>
        <v>2.7</v>
      </c>
      <c r="I56" s="32">
        <f t="shared" ref="I56" si="37">(C56-SUM(E56:H56))</f>
        <v>43.199999999999996</v>
      </c>
      <c r="J56" s="32">
        <f t="shared" ref="J56:J63" si="38">((I56/100)*10)</f>
        <v>4.3199999999999994</v>
      </c>
      <c r="K56" s="6">
        <v>4</v>
      </c>
      <c r="L56" s="6">
        <v>6</v>
      </c>
      <c r="M56" s="6">
        <v>38</v>
      </c>
      <c r="N56" s="6">
        <v>0</v>
      </c>
      <c r="O56" s="6">
        <v>18</v>
      </c>
      <c r="P56" s="6">
        <v>12</v>
      </c>
      <c r="T56" s="7"/>
    </row>
    <row r="57" spans="1:20" ht="14.45" customHeight="1">
      <c r="A57" s="38"/>
      <c r="B57" s="6" t="s">
        <v>35</v>
      </c>
      <c r="C57" s="6">
        <v>60</v>
      </c>
      <c r="D57" s="6">
        <v>40</v>
      </c>
      <c r="E57" s="32">
        <f t="shared" ref="E57:E63" si="39">((C57/100)*7)</f>
        <v>4.2</v>
      </c>
      <c r="F57" s="32">
        <f t="shared" ref="F57:F63" si="40">((C57/100)*15)</f>
        <v>9</v>
      </c>
      <c r="G57" s="32">
        <f t="shared" ref="G57:G63" si="41">((C57/100)*27)</f>
        <v>16.2</v>
      </c>
      <c r="H57" s="32">
        <f t="shared" ref="H57:H63" si="42">((C57/100)*3)</f>
        <v>1.7999999999999998</v>
      </c>
      <c r="I57" s="32">
        <f t="shared" ref="I57:I63" si="43">(C57-SUM(E57:H57))</f>
        <v>28.8</v>
      </c>
      <c r="J57" s="32">
        <f t="shared" si="38"/>
        <v>2.8800000000000003</v>
      </c>
      <c r="K57" s="6">
        <v>1</v>
      </c>
      <c r="L57" s="6">
        <v>6</v>
      </c>
      <c r="M57" s="6">
        <v>26</v>
      </c>
      <c r="N57" s="6">
        <v>0</v>
      </c>
      <c r="O57" s="6">
        <v>6</v>
      </c>
      <c r="P57" s="6">
        <v>1</v>
      </c>
      <c r="T57" s="7"/>
    </row>
    <row r="58" spans="1:20" ht="14.45" customHeight="1">
      <c r="A58" s="38"/>
      <c r="B58" s="6" t="s">
        <v>36</v>
      </c>
      <c r="C58" s="6">
        <v>60</v>
      </c>
      <c r="D58" s="6">
        <v>15</v>
      </c>
      <c r="E58" s="32">
        <f t="shared" si="39"/>
        <v>4.2</v>
      </c>
      <c r="F58" s="32">
        <f t="shared" si="40"/>
        <v>9</v>
      </c>
      <c r="G58" s="32">
        <f t="shared" si="41"/>
        <v>16.2</v>
      </c>
      <c r="H58" s="32">
        <f t="shared" si="42"/>
        <v>1.7999999999999998</v>
      </c>
      <c r="I58" s="32">
        <f t="shared" si="43"/>
        <v>28.8</v>
      </c>
      <c r="J58" s="32">
        <f t="shared" si="38"/>
        <v>2.8800000000000003</v>
      </c>
      <c r="K58" s="6">
        <v>2</v>
      </c>
      <c r="L58" s="6">
        <v>3</v>
      </c>
      <c r="M58" s="6">
        <v>8</v>
      </c>
      <c r="N58" s="6">
        <v>0</v>
      </c>
      <c r="O58" s="6">
        <v>2</v>
      </c>
      <c r="P58" s="6">
        <v>0</v>
      </c>
      <c r="T58" s="7"/>
    </row>
    <row r="59" spans="1:20" ht="14.45" customHeight="1">
      <c r="A59" s="38"/>
      <c r="B59" s="6" t="s">
        <v>37</v>
      </c>
      <c r="C59" s="6">
        <v>30</v>
      </c>
      <c r="D59" s="6">
        <v>12</v>
      </c>
      <c r="E59" s="32">
        <f t="shared" si="39"/>
        <v>2.1</v>
      </c>
      <c r="F59" s="32">
        <f t="shared" si="40"/>
        <v>4.5</v>
      </c>
      <c r="G59" s="32">
        <f t="shared" si="41"/>
        <v>8.1</v>
      </c>
      <c r="H59" s="32">
        <f t="shared" si="42"/>
        <v>0.89999999999999991</v>
      </c>
      <c r="I59" s="32">
        <f t="shared" si="43"/>
        <v>14.4</v>
      </c>
      <c r="J59" s="32">
        <f t="shared" si="38"/>
        <v>1.4400000000000002</v>
      </c>
      <c r="K59" s="6">
        <v>2</v>
      </c>
      <c r="L59" s="6">
        <v>2</v>
      </c>
      <c r="M59" s="6">
        <v>8</v>
      </c>
      <c r="N59" s="6">
        <v>0</v>
      </c>
      <c r="O59" s="6">
        <v>0</v>
      </c>
      <c r="P59" s="6">
        <v>0</v>
      </c>
      <c r="T59" s="7"/>
    </row>
    <row r="60" spans="1:20" ht="14.45" customHeight="1">
      <c r="A60" s="38"/>
      <c r="B60" s="6" t="s">
        <v>38</v>
      </c>
      <c r="C60" s="6">
        <v>60</v>
      </c>
      <c r="D60" s="6">
        <v>36</v>
      </c>
      <c r="E60" s="32">
        <f t="shared" si="39"/>
        <v>4.2</v>
      </c>
      <c r="F60" s="32">
        <f t="shared" si="40"/>
        <v>9</v>
      </c>
      <c r="G60" s="32">
        <f t="shared" si="41"/>
        <v>16.2</v>
      </c>
      <c r="H60" s="32">
        <f t="shared" si="42"/>
        <v>1.7999999999999998</v>
      </c>
      <c r="I60" s="32">
        <f t="shared" si="43"/>
        <v>28.8</v>
      </c>
      <c r="J60" s="32">
        <f t="shared" si="38"/>
        <v>2.8800000000000003</v>
      </c>
      <c r="K60" s="6">
        <v>2</v>
      </c>
      <c r="L60" s="6">
        <v>2</v>
      </c>
      <c r="M60" s="6">
        <v>22</v>
      </c>
      <c r="N60" s="6">
        <v>0</v>
      </c>
      <c r="O60" s="6">
        <v>9</v>
      </c>
      <c r="P60" s="6">
        <v>1</v>
      </c>
      <c r="T60" s="7"/>
    </row>
    <row r="61" spans="1:20">
      <c r="A61" s="38" t="s">
        <v>23</v>
      </c>
      <c r="B61" s="6" t="s">
        <v>24</v>
      </c>
      <c r="C61" s="13">
        <v>40</v>
      </c>
      <c r="D61" s="6">
        <v>14</v>
      </c>
      <c r="E61" s="32">
        <f t="shared" si="39"/>
        <v>2.8000000000000003</v>
      </c>
      <c r="F61" s="32">
        <f t="shared" si="40"/>
        <v>6</v>
      </c>
      <c r="G61" s="32">
        <f t="shared" si="41"/>
        <v>10.8</v>
      </c>
      <c r="H61" s="32">
        <f t="shared" si="42"/>
        <v>1.2000000000000002</v>
      </c>
      <c r="I61" s="32">
        <f t="shared" si="43"/>
        <v>19.2</v>
      </c>
      <c r="J61" s="32">
        <f t="shared" si="38"/>
        <v>1.92</v>
      </c>
      <c r="K61" s="6">
        <v>0</v>
      </c>
      <c r="L61" s="6">
        <v>1</v>
      </c>
      <c r="M61" s="6">
        <v>10</v>
      </c>
      <c r="N61" s="6">
        <v>0</v>
      </c>
      <c r="O61" s="6">
        <v>3</v>
      </c>
      <c r="P61" s="6">
        <v>0</v>
      </c>
      <c r="T61" s="7"/>
    </row>
    <row r="62" spans="1:20">
      <c r="A62" s="38"/>
      <c r="B62" s="6" t="s">
        <v>25</v>
      </c>
      <c r="C62" s="13">
        <v>50</v>
      </c>
      <c r="D62" s="6">
        <v>55</v>
      </c>
      <c r="E62" s="32">
        <f t="shared" si="39"/>
        <v>3.5</v>
      </c>
      <c r="F62" s="32">
        <f t="shared" si="40"/>
        <v>7.5</v>
      </c>
      <c r="G62" s="32">
        <f t="shared" si="41"/>
        <v>13.5</v>
      </c>
      <c r="H62" s="32">
        <f t="shared" si="42"/>
        <v>1.5</v>
      </c>
      <c r="I62" s="32">
        <f t="shared" si="43"/>
        <v>24</v>
      </c>
      <c r="J62" s="32">
        <f t="shared" si="38"/>
        <v>2.4</v>
      </c>
      <c r="K62" s="6">
        <v>5</v>
      </c>
      <c r="L62" s="6">
        <v>2</v>
      </c>
      <c r="M62" s="6">
        <v>30</v>
      </c>
      <c r="N62" s="6">
        <v>0</v>
      </c>
      <c r="O62" s="6">
        <v>12</v>
      </c>
      <c r="P62" s="6">
        <v>6</v>
      </c>
      <c r="T62" s="7"/>
    </row>
    <row r="63" spans="1:20">
      <c r="A63" s="38"/>
      <c r="B63" s="6" t="s">
        <v>26</v>
      </c>
      <c r="C63" s="13">
        <v>45</v>
      </c>
      <c r="D63" s="6">
        <v>17</v>
      </c>
      <c r="E63" s="32">
        <f t="shared" si="39"/>
        <v>3.15</v>
      </c>
      <c r="F63" s="32">
        <f t="shared" si="40"/>
        <v>6.75</v>
      </c>
      <c r="G63" s="32">
        <f t="shared" si="41"/>
        <v>12.15</v>
      </c>
      <c r="H63" s="32">
        <f t="shared" si="42"/>
        <v>1.35</v>
      </c>
      <c r="I63" s="32">
        <f t="shared" si="43"/>
        <v>21.599999999999998</v>
      </c>
      <c r="J63" s="32">
        <f t="shared" si="38"/>
        <v>2.1599999999999997</v>
      </c>
      <c r="K63" s="6">
        <v>5</v>
      </c>
      <c r="L63" s="6">
        <v>4</v>
      </c>
      <c r="M63" s="6">
        <v>7</v>
      </c>
      <c r="N63" s="6">
        <v>0</v>
      </c>
      <c r="O63" s="6">
        <v>0</v>
      </c>
      <c r="P63" s="6">
        <v>1</v>
      </c>
      <c r="T63" s="7"/>
    </row>
    <row r="64" spans="1:20">
      <c r="A64" s="5"/>
      <c r="B64" s="6"/>
      <c r="C64" s="6"/>
      <c r="D64" s="6"/>
      <c r="E64" s="6"/>
      <c r="F64" s="6"/>
      <c r="G64" s="6"/>
      <c r="H64" s="6"/>
      <c r="I64" s="6"/>
      <c r="J64" s="6"/>
      <c r="K64" s="11"/>
      <c r="L64" s="11"/>
      <c r="M64" s="11"/>
      <c r="N64" s="11"/>
      <c r="O64" s="11"/>
      <c r="P64" s="11"/>
      <c r="T64" s="7"/>
    </row>
    <row r="65" spans="20:20">
      <c r="T65" s="7"/>
    </row>
  </sheetData>
  <mergeCells count="43">
    <mergeCell ref="A53:P53"/>
    <mergeCell ref="A54:A55"/>
    <mergeCell ref="B54:B55"/>
    <mergeCell ref="C54:C55"/>
    <mergeCell ref="D54:D55"/>
    <mergeCell ref="E54:J54"/>
    <mergeCell ref="K54:P54"/>
    <mergeCell ref="A43:P43"/>
    <mergeCell ref="A44:A45"/>
    <mergeCell ref="B44:B45"/>
    <mergeCell ref="C44:C45"/>
    <mergeCell ref="D44:D45"/>
    <mergeCell ref="E44:J44"/>
    <mergeCell ref="K44:P44"/>
    <mergeCell ref="A33:P33"/>
    <mergeCell ref="A34:A35"/>
    <mergeCell ref="B34:B35"/>
    <mergeCell ref="C34:C35"/>
    <mergeCell ref="D34:D35"/>
    <mergeCell ref="E34:J34"/>
    <mergeCell ref="K34:P34"/>
    <mergeCell ref="A23:P23"/>
    <mergeCell ref="A24:A25"/>
    <mergeCell ref="B24:B25"/>
    <mergeCell ref="C24:C25"/>
    <mergeCell ref="D24:D25"/>
    <mergeCell ref="E24:J24"/>
    <mergeCell ref="K24:P24"/>
    <mergeCell ref="A2:P2"/>
    <mergeCell ref="A13:P13"/>
    <mergeCell ref="A14:A15"/>
    <mergeCell ref="B14:B15"/>
    <mergeCell ref="C14:C15"/>
    <mergeCell ref="D14:D15"/>
    <mergeCell ref="E14:J14"/>
    <mergeCell ref="K14:P14"/>
    <mergeCell ref="A3:P3"/>
    <mergeCell ref="A4:A5"/>
    <mergeCell ref="B4:B5"/>
    <mergeCell ref="C4:C5"/>
    <mergeCell ref="D4:D5"/>
    <mergeCell ref="E4:J4"/>
    <mergeCell ref="K4:P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Urvi</dc:creator>
  <cp:lastModifiedBy>INDIA</cp:lastModifiedBy>
  <dcterms:created xsi:type="dcterms:W3CDTF">2015-06-05T18:17:20Z</dcterms:created>
  <dcterms:modified xsi:type="dcterms:W3CDTF">2024-05-04T05:01:03Z</dcterms:modified>
</cp:coreProperties>
</file>